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M:\BACK-OFFICE\REGISTRO-DE-DEUDA\IN\Proyecciones Servicio Deuda\ProyeccionesPáginaWeb\2025\Subir\Ingles\"/>
    </mc:Choice>
  </mc:AlternateContent>
  <xr:revisionPtr revIDLastSave="0" documentId="13_ncr:1_{2B439868-4F7A-4AA8-A796-3DAD1DB27B73}" xr6:coauthVersionLast="47" xr6:coauthVersionMax="47" xr10:uidLastSave="{00000000-0000-0000-0000-000000000000}"/>
  <bookViews>
    <workbookView xWindow="28680" yWindow="-120" windowWidth="29040" windowHeight="15840" xr2:uid="{DBF03A76-055C-4E79-9A6E-FD2F77D5B9BD}"/>
  </bookViews>
  <sheets>
    <sheet name="External Debt" sheetId="1" r:id="rId1"/>
  </sheets>
  <externalReferences>
    <externalReference r:id="rId2"/>
    <externalReference r:id="rId3"/>
  </externalReferences>
  <definedNames>
    <definedName name="_xlnm._FilterDatabase" hidden="1">#REF!</definedName>
    <definedName name="_Regression_Out" hidden="1">#REF!</definedName>
    <definedName name="_Regression_X" hidden="1">#REF!</definedName>
    <definedName name="_Regression_Y"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 l="1"/>
  <c r="B15" i="1"/>
  <c r="F21" i="1"/>
  <c r="Q21" i="1"/>
  <c r="P21" i="1"/>
  <c r="M21" i="1"/>
  <c r="L21" i="1"/>
  <c r="K21" i="1"/>
  <c r="J13" i="1"/>
  <c r="J11" i="1" s="1"/>
  <c r="G21" i="1"/>
  <c r="E21" i="1"/>
  <c r="D21" i="1"/>
  <c r="N21" i="1"/>
  <c r="I21" i="1"/>
  <c r="H21" i="1"/>
  <c r="C21" i="1"/>
  <c r="B21" i="1"/>
  <c r="M15" i="1"/>
  <c r="L15" i="1"/>
  <c r="I15" i="1"/>
  <c r="H15" i="1"/>
  <c r="G15" i="1"/>
  <c r="F17" i="1"/>
  <c r="Q14" i="1"/>
  <c r="P14" i="1"/>
  <c r="M14" i="1"/>
  <c r="M11" i="1" s="1"/>
  <c r="L14" i="1"/>
  <c r="K14" i="1"/>
  <c r="J14" i="1"/>
  <c r="E14" i="1"/>
  <c r="D14" i="1"/>
  <c r="Q17" i="1"/>
  <c r="P17" i="1"/>
  <c r="O17" i="1"/>
  <c r="N17" i="1"/>
  <c r="I17" i="1"/>
  <c r="H17" i="1"/>
  <c r="E17" i="1"/>
  <c r="D17" i="1"/>
  <c r="C17" i="1"/>
  <c r="B17" i="1"/>
  <c r="M17" i="1"/>
  <c r="G17" i="1"/>
  <c r="Q15" i="1"/>
  <c r="P15" i="1"/>
  <c r="N15" i="1"/>
  <c r="K15" i="1"/>
  <c r="J15" i="1"/>
  <c r="E15" i="1"/>
  <c r="D15" i="1"/>
  <c r="C15" i="1"/>
  <c r="O14" i="1"/>
  <c r="N14" i="1"/>
  <c r="I14" i="1"/>
  <c r="H14" i="1"/>
  <c r="G14" i="1"/>
  <c r="C14" i="1"/>
  <c r="B14" i="1"/>
  <c r="M13" i="1"/>
  <c r="L13" i="1"/>
  <c r="K13" i="1"/>
  <c r="G13" i="1"/>
  <c r="F13" i="1"/>
  <c r="D10" i="1"/>
  <c r="E10" i="1" s="1"/>
  <c r="F10" i="1" s="1"/>
  <c r="G10" i="1" s="1"/>
  <c r="H10" i="1" s="1"/>
  <c r="I10" i="1" s="1"/>
  <c r="J10" i="1" s="1"/>
  <c r="K10" i="1" s="1"/>
  <c r="L10" i="1" s="1"/>
  <c r="M10" i="1" s="1"/>
  <c r="N10" i="1" s="1"/>
  <c r="O10" i="1" s="1"/>
  <c r="P10" i="1" s="1"/>
  <c r="C10" i="1"/>
  <c r="L11" i="1" l="1"/>
  <c r="G11" i="1"/>
  <c r="K11" i="1"/>
  <c r="F14" i="1"/>
  <c r="F11" i="1" s="1"/>
  <c r="J17" i="1"/>
  <c r="K17" i="1"/>
  <c r="B13" i="1"/>
  <c r="B11" i="1" s="1"/>
  <c r="N13" i="1"/>
  <c r="N11" i="1" s="1"/>
  <c r="F15" i="1"/>
  <c r="J21" i="1"/>
  <c r="O15" i="1"/>
  <c r="L17" i="1"/>
  <c r="C13" i="1"/>
  <c r="C11" i="1" s="1"/>
  <c r="O13" i="1"/>
  <c r="O11" i="1" s="1"/>
  <c r="D13" i="1"/>
  <c r="D11" i="1" s="1"/>
  <c r="P13" i="1"/>
  <c r="P11" i="1" s="1"/>
  <c r="E13" i="1"/>
  <c r="E11" i="1" s="1"/>
  <c r="Q13" i="1"/>
  <c r="Q11" i="1" s="1"/>
  <c r="H13" i="1"/>
  <c r="H11" i="1" s="1"/>
  <c r="I13" i="1"/>
  <c r="I11" i="1" s="1"/>
</calcChain>
</file>

<file path=xl/sharedStrings.xml><?xml version="1.0" encoding="utf-8"?>
<sst xmlns="http://schemas.openxmlformats.org/spreadsheetml/2006/main" count="20" uniqueCount="15">
  <si>
    <t>2040-2061</t>
  </si>
  <si>
    <t>2025 - 2061</t>
  </si>
  <si>
    <t>Total Central Government Debt Service</t>
  </si>
  <si>
    <t>Principal</t>
  </si>
  <si>
    <t>Interest</t>
  </si>
  <si>
    <t>Commissions and Other Expenses</t>
  </si>
  <si>
    <t>External Debt (Contracted)</t>
  </si>
  <si>
    <r>
      <t xml:space="preserve">External Debt (New Contracts) </t>
    </r>
    <r>
      <rPr>
        <b/>
        <vertAlign val="superscript"/>
        <sz val="11"/>
        <color indexed="8"/>
        <rFont val="Calibri"/>
        <family val="2"/>
      </rPr>
      <t>1/</t>
    </r>
  </si>
  <si>
    <t>Notes:</t>
  </si>
  <si>
    <t>1) Projections are based on estimates of new disbursements and new debt contracting scheduled for the 2024–2028 period, according to the Multiannual Financing Plan.</t>
  </si>
  <si>
    <t>2) Exchange rate projections of the local currency against the U.S. dollar were prepared and agreed upon by MEPyD, MH, and BCRD within the framework of the 2024–2028 Macroeconomic Outlook revised in August 2024, while exchange rate projections of foreign currencies against the U.S. dollar are based on forwards as of 08/28/2024 for each term, extracted from the Bloomberg System.</t>
  </si>
  <si>
    <t>3) Programming corresponds to the budget year.</t>
  </si>
  <si>
    <t>PROJECTION OF CENTRAL GOVERNMENT EXTERNAL DEBT SERVICE</t>
  </si>
  <si>
    <t>Commissions</t>
  </si>
  <si>
    <t>Amounts in millions of dollars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</si>
</sst>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0_);_(* \(#,##0.0\);_(* &quot;-&quot;??_);_(@_)"/>
    <numFmt numFmtId="165" formatCode="_(* #,##0.000000_);_(* \(#,##0.000000\);_(* &quot;-&quot;??_);_(@_)"/>
  </numFmts>
  <fonts count="11" x14ac:knownFonts="1">
    <font>
      <sz val="11"/>
      <color theme="1"/>
      <name val="Aptos Narrow"/>
      <family val="2"/>
      <scheme val="minor"/>
    </font>
    <font>
      <b/>
      <sz val="11"/>
      <name val="Aptos Narrow"/>
      <family val="2"/>
      <scheme val="minor"/>
    </font>
    <font>
      <b/>
      <i/>
      <sz val="11"/>
      <name val="Aptos Narrow"/>
      <family val="2"/>
      <scheme val="minor"/>
    </font>
    <font>
      <sz val="10"/>
      <name val="Arial"/>
      <family val="2"/>
    </font>
    <font>
      <b/>
      <sz val="11"/>
      <color theme="0"/>
      <name val="Aptos Narrow"/>
      <family val="2"/>
      <scheme val="minor"/>
    </font>
    <font>
      <b/>
      <sz val="11"/>
      <color theme="1"/>
      <name val="Aptos Narrow"/>
      <family val="2"/>
      <scheme val="minor"/>
    </font>
    <font>
      <i/>
      <sz val="11"/>
      <color theme="1"/>
      <name val="Aptos Narrow"/>
      <family val="2"/>
      <scheme val="minor"/>
    </font>
    <font>
      <b/>
      <vertAlign val="superscript"/>
      <sz val="11"/>
      <color indexed="8"/>
      <name val="Calibri"/>
      <family val="2"/>
    </font>
    <font>
      <b/>
      <i/>
      <u/>
      <sz val="11"/>
      <name val="Aptos Narrow"/>
      <family val="2"/>
      <scheme val="minor"/>
    </font>
    <font>
      <sz val="11"/>
      <name val="Aptos Narrow"/>
      <family val="2"/>
      <scheme val="minor"/>
    </font>
    <font>
      <sz val="11"/>
      <color rgb="FFFF0000"/>
      <name val="Aptos Narrow"/>
      <family val="2"/>
      <scheme val="minor"/>
    </font>
  </fonts>
  <fills count="4">
    <fill>
      <patternFill patternType="none"/>
    </fill>
    <fill>
      <patternFill patternType="gray125"/>
    </fill>
    <fill>
      <patternFill patternType="solid">
        <fgColor rgb="FF4F81BD"/>
        <bgColor indexed="64"/>
      </patternFill>
    </fill>
    <fill>
      <patternFill patternType="solid">
        <fgColor rgb="FFC5D9F1"/>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bottom style="thin">
        <color theme="4" tint="0.39997558519241921"/>
      </bottom>
      <diagonal/>
    </border>
    <border>
      <left/>
      <right/>
      <top/>
      <bottom style="medium">
        <color indexed="64"/>
      </bottom>
      <diagonal/>
    </border>
  </borders>
  <cellStyleXfs count="2">
    <xf numFmtId="0" fontId="0" fillId="0" borderId="0"/>
    <xf numFmtId="43" fontId="3" fillId="0" borderId="0" applyFont="0" applyFill="0" applyBorder="0" applyAlignment="0" applyProtection="0"/>
  </cellStyleXfs>
  <cellXfs count="23">
    <xf numFmtId="0" fontId="0" fillId="0" borderId="0" xfId="0"/>
    <xf numFmtId="0" fontId="4" fillId="2" borderId="2" xfId="1" applyNumberFormat="1" applyFont="1" applyFill="1" applyBorder="1" applyAlignment="1">
      <alignment horizontal="center" vertical="center"/>
    </xf>
    <xf numFmtId="0" fontId="1" fillId="0" borderId="3" xfId="0" applyFont="1" applyBorder="1" applyAlignment="1">
      <alignment horizontal="left"/>
    </xf>
    <xf numFmtId="164" fontId="5" fillId="0" borderId="3" xfId="0" applyNumberFormat="1" applyFont="1" applyBorder="1"/>
    <xf numFmtId="164" fontId="0" fillId="0" borderId="0" xfId="0" applyNumberFormat="1"/>
    <xf numFmtId="0" fontId="2" fillId="3" borderId="2" xfId="0" applyFont="1" applyFill="1" applyBorder="1"/>
    <xf numFmtId="164" fontId="5" fillId="3" borderId="2" xfId="0" applyNumberFormat="1" applyFont="1" applyFill="1" applyBorder="1"/>
    <xf numFmtId="0" fontId="5" fillId="0" borderId="4" xfId="0" applyFont="1" applyBorder="1" applyAlignment="1">
      <alignment horizontal="left"/>
    </xf>
    <xf numFmtId="164" fontId="1" fillId="3" borderId="4" xfId="0" applyNumberFormat="1" applyFont="1" applyFill="1" applyBorder="1"/>
    <xf numFmtId="43" fontId="0" fillId="0" borderId="0" xfId="0" applyNumberFormat="1"/>
    <xf numFmtId="0" fontId="6" fillId="0" borderId="0" xfId="0" applyFont="1" applyAlignment="1">
      <alignment horizontal="left" indent="1"/>
    </xf>
    <xf numFmtId="165" fontId="0" fillId="0" borderId="0" xfId="0" applyNumberFormat="1"/>
    <xf numFmtId="164" fontId="5" fillId="3" borderId="4" xfId="0" applyNumberFormat="1" applyFont="1" applyFill="1" applyBorder="1"/>
    <xf numFmtId="0" fontId="0" fillId="0" borderId="5" xfId="0" applyBorder="1"/>
    <xf numFmtId="43" fontId="0" fillId="0" borderId="5" xfId="0" applyNumberFormat="1" applyBorder="1"/>
    <xf numFmtId="0" fontId="8" fillId="0" borderId="0" xfId="0" applyFont="1"/>
    <xf numFmtId="43" fontId="9" fillId="0" borderId="0" xfId="1" applyFont="1" applyFill="1" applyBorder="1" applyAlignment="1"/>
    <xf numFmtId="0" fontId="9" fillId="0" borderId="0" xfId="0" applyFont="1" applyAlignment="1">
      <alignment wrapText="1"/>
    </xf>
    <xf numFmtId="0" fontId="9" fillId="0" borderId="0" xfId="0" applyFont="1"/>
    <xf numFmtId="0" fontId="10" fillId="0" borderId="0" xfId="0" applyFont="1" applyAlignment="1">
      <alignment horizontal="left" wrapText="1"/>
    </xf>
    <xf numFmtId="0" fontId="1" fillId="0" borderId="0" xfId="0" applyFont="1" applyAlignment="1">
      <alignment horizontal="center"/>
    </xf>
    <xf numFmtId="0" fontId="2" fillId="0" borderId="1" xfId="0" applyFont="1" applyBorder="1" applyAlignment="1">
      <alignment horizontal="center"/>
    </xf>
    <xf numFmtId="0" fontId="9" fillId="0" borderId="0" xfId="0" applyFont="1" applyAlignment="1">
      <alignment horizontal="left" wrapText="1"/>
    </xf>
  </cellXfs>
  <cellStyles count="2">
    <cellStyle name="Comma 11" xfId="1" xr:uid="{3EEA2067-9429-479B-8B07-D33DA8CF485E}"/>
    <cellStyle name="Normal" xfId="0" builtinId="0"/>
  </cellStyles>
  <dxfs count="0"/>
  <tableStyles count="1" defaultTableStyle="TableStyleMedium2" defaultPivotStyle="PivotStyleLight16">
    <tableStyle name="Invisible" pivot="0" table="0" count="0" xr9:uid="{4679D0DB-3B94-4A0F-B533-5257364362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8</xdr:col>
      <xdr:colOff>596106</xdr:colOff>
      <xdr:row>1</xdr:row>
      <xdr:rowOff>62058</xdr:rowOff>
    </xdr:from>
    <xdr:to>
      <xdr:col>10</xdr:col>
      <xdr:colOff>60324</xdr:colOff>
      <xdr:row>5</xdr:row>
      <xdr:rowOff>111250</xdr:rowOff>
    </xdr:to>
    <xdr:pic>
      <xdr:nvPicPr>
        <xdr:cNvPr id="2" name="Graphic 1">
          <a:extLst>
            <a:ext uri="{FF2B5EF4-FFF2-40B4-BE49-F238E27FC236}">
              <a16:creationId xmlns:a16="http://schemas.microsoft.com/office/drawing/2014/main" id="{6165FE44-75BB-4C5C-A8BB-87B5ABB7AE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35169" y="252558"/>
          <a:ext cx="797718" cy="811192"/>
        </a:xfrm>
        <a:prstGeom prst="rect">
          <a:avLst/>
        </a:prstGeom>
      </xdr:spPr>
    </xdr:pic>
    <xdr:clientData/>
  </xdr:twoCellAnchor>
  <xdr:twoCellAnchor editAs="absolute">
    <xdr:from>
      <xdr:col>3</xdr:col>
      <xdr:colOff>157162</xdr:colOff>
      <xdr:row>0</xdr:row>
      <xdr:rowOff>35718</xdr:rowOff>
    </xdr:from>
    <xdr:to>
      <xdr:col>5</xdr:col>
      <xdr:colOff>90487</xdr:colOff>
      <xdr:row>5</xdr:row>
      <xdr:rowOff>109681</xdr:rowOff>
    </xdr:to>
    <xdr:pic>
      <xdr:nvPicPr>
        <xdr:cNvPr id="3" name="Picture 2">
          <a:extLst>
            <a:ext uri="{FF2B5EF4-FFF2-40B4-BE49-F238E27FC236}">
              <a16:creationId xmlns:a16="http://schemas.microsoft.com/office/drawing/2014/main" id="{C6A8F0EB-1DE7-44FA-94C2-A724C94DFA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62475" y="35718"/>
          <a:ext cx="1266825" cy="1026463"/>
        </a:xfrm>
        <a:prstGeom prst="rect">
          <a:avLst/>
        </a:prstGeom>
      </xdr:spPr>
    </xdr:pic>
    <xdr:clientData/>
  </xdr:twoCellAnchor>
  <xdr:twoCellAnchor editAs="oneCell">
    <xdr:from>
      <xdr:col>0</xdr:col>
      <xdr:colOff>71437</xdr:colOff>
      <xdr:row>31</xdr:row>
      <xdr:rowOff>166687</xdr:rowOff>
    </xdr:from>
    <xdr:to>
      <xdr:col>16</xdr:col>
      <xdr:colOff>492860</xdr:colOff>
      <xdr:row>46</xdr:row>
      <xdr:rowOff>162362</xdr:rowOff>
    </xdr:to>
    <xdr:pic>
      <xdr:nvPicPr>
        <xdr:cNvPr id="8" name="Picture 7">
          <a:extLst>
            <a:ext uri="{FF2B5EF4-FFF2-40B4-BE49-F238E27FC236}">
              <a16:creationId xmlns:a16="http://schemas.microsoft.com/office/drawing/2014/main" id="{CD898922-E27C-876D-7BE7-44BE354078BA}"/>
            </a:ext>
          </a:extLst>
        </xdr:cNvPr>
        <xdr:cNvPicPr>
          <a:picLocks noChangeAspect="1"/>
        </xdr:cNvPicPr>
      </xdr:nvPicPr>
      <xdr:blipFill>
        <a:blip xmlns:r="http://schemas.openxmlformats.org/officeDocument/2006/relationships" r:embed="rId4"/>
        <a:stretch>
          <a:fillRect/>
        </a:stretch>
      </xdr:blipFill>
      <xdr:spPr>
        <a:xfrm>
          <a:off x="71437" y="6250781"/>
          <a:ext cx="13613548" cy="2853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BACK-OFFICE\REGISTRO-DE-DEUDA\IN\Proyecciones%20Servicio%20Deuda\ProyeccionesP&#225;ginaWeb\2025\20241022_Proy%20Servicio%20Deuda%20Externa%202025-2060.xlsx" TargetMode="External"/><Relationship Id="rId1" Type="http://schemas.openxmlformats.org/officeDocument/2006/relationships/externalLinkPath" Target="/BACK-OFFICE/REGISTRO-DE-DEUDA/IN/Proyecciones%20Servicio%20Deuda/ProyeccionesP&#225;ginaWeb/2025/20241022_Proy%20Servicio%20Deuda%20Externa%202025-206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BACK-OFFICE\REGISTRO-DE-DEUDA\IN\Proyecciones%20Servicio%20Deuda\ProyeccionesP&#225;ginaWeb\2025\20241022_Proy%20Servicio%20Deuda%20Externa%202025-2061.xlsx" TargetMode="External"/><Relationship Id="rId1" Type="http://schemas.openxmlformats.org/officeDocument/2006/relationships/externalLinkPath" Target="/BACK-OFFICE/REGISTRO-DE-DEUDA/IN/Proyecciones%20Servicio%20Deuda/ProyeccionesP&#225;ginaWeb/2025/20241022_Proy%20Servicio%20Deuda%20Externa%202025-20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udaExterna"/>
      <sheetName val="Dat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udaExterna"/>
      <sheetName val="Data"/>
    </sheetNames>
    <sheetDataSet>
      <sheetData sheetId="0"/>
      <sheetData sheetId="1">
        <row r="10">
          <cell r="B10">
            <v>2025</v>
          </cell>
          <cell r="C10">
            <v>2026</v>
          </cell>
          <cell r="D10">
            <v>2027</v>
          </cell>
          <cell r="E10">
            <v>2028</v>
          </cell>
          <cell r="F10">
            <v>2029</v>
          </cell>
          <cell r="G10">
            <v>2030</v>
          </cell>
          <cell r="H10">
            <v>2031</v>
          </cell>
          <cell r="I10">
            <v>2032</v>
          </cell>
          <cell r="J10">
            <v>2033</v>
          </cell>
          <cell r="K10">
            <v>2034</v>
          </cell>
          <cell r="L10">
            <v>2035</v>
          </cell>
          <cell r="M10">
            <v>2036</v>
          </cell>
          <cell r="N10">
            <v>2037</v>
          </cell>
          <cell r="O10">
            <v>2038</v>
          </cell>
          <cell r="P10">
            <v>2039</v>
          </cell>
          <cell r="Q10">
            <v>2040</v>
          </cell>
          <cell r="R10">
            <v>2041</v>
          </cell>
          <cell r="S10">
            <v>2042</v>
          </cell>
          <cell r="T10">
            <v>2043</v>
          </cell>
          <cell r="U10">
            <v>2044</v>
          </cell>
          <cell r="V10">
            <v>2045</v>
          </cell>
          <cell r="W10">
            <v>2046</v>
          </cell>
          <cell r="X10">
            <v>2047</v>
          </cell>
          <cell r="Y10">
            <v>2048</v>
          </cell>
          <cell r="Z10">
            <v>2049</v>
          </cell>
          <cell r="AA10">
            <v>2050</v>
          </cell>
          <cell r="AB10">
            <v>2051</v>
          </cell>
          <cell r="AC10">
            <v>2052</v>
          </cell>
          <cell r="AD10">
            <v>2053</v>
          </cell>
          <cell r="AE10">
            <v>2054</v>
          </cell>
          <cell r="AF10">
            <v>2055</v>
          </cell>
          <cell r="AG10">
            <v>2056</v>
          </cell>
          <cell r="AH10">
            <v>2057</v>
          </cell>
          <cell r="AI10">
            <v>2058</v>
          </cell>
          <cell r="AJ10">
            <v>2059</v>
          </cell>
          <cell r="AK10">
            <v>2060</v>
          </cell>
          <cell r="AL10">
            <v>2061</v>
          </cell>
        </row>
        <row r="13">
          <cell r="A13" t="str">
            <v>Principal</v>
          </cell>
          <cell r="B13">
            <v>1251.4220353838703</v>
          </cell>
          <cell r="C13">
            <v>2891.5066839826354</v>
          </cell>
          <cell r="D13">
            <v>2450.8721638086013</v>
          </cell>
          <cell r="E13">
            <v>2105.3524153250173</v>
          </cell>
          <cell r="F13">
            <v>2624.1260599156572</v>
          </cell>
          <cell r="G13">
            <v>2864.4604374343203</v>
          </cell>
          <cell r="H13">
            <v>2206.8249231411542</v>
          </cell>
          <cell r="I13">
            <v>3923.539976783883</v>
          </cell>
          <cell r="J13">
            <v>3680.5830782100315</v>
          </cell>
          <cell r="K13">
            <v>1562.7839654729319</v>
          </cell>
          <cell r="L13">
            <v>2943.7929762745753</v>
          </cell>
          <cell r="M13">
            <v>5261.2964047507676</v>
          </cell>
          <cell r="N13">
            <v>2973.6111796423811</v>
          </cell>
          <cell r="O13">
            <v>3527.2913140016076</v>
          </cell>
          <cell r="P13">
            <v>1873.2188561265216</v>
          </cell>
          <cell r="Q13">
            <v>3050.4789144906408</v>
          </cell>
          <cell r="R13">
            <v>505.0583402326414</v>
          </cell>
          <cell r="S13">
            <v>470.58898964422514</v>
          </cell>
          <cell r="T13">
            <v>446.12669170102293</v>
          </cell>
          <cell r="U13">
            <v>1837.3092526574387</v>
          </cell>
          <cell r="V13">
            <v>2323.7975881194393</v>
          </cell>
          <cell r="W13">
            <v>298.95840376453543</v>
          </cell>
          <cell r="X13">
            <v>215.46352639695931</v>
          </cell>
          <cell r="Y13">
            <v>1115.820318411626</v>
          </cell>
          <cell r="Z13">
            <v>1550.599181731626</v>
          </cell>
          <cell r="AA13">
            <v>56.499181824111517</v>
          </cell>
          <cell r="AB13">
            <v>41.597514680958334</v>
          </cell>
          <cell r="AC13">
            <v>29.33015668695834</v>
          </cell>
          <cell r="AD13">
            <v>28.031206690576212</v>
          </cell>
          <cell r="AE13">
            <v>16.322864499061222</v>
          </cell>
          <cell r="AF13">
            <v>265.37286449906117</v>
          </cell>
          <cell r="AG13">
            <v>13.672864499061223</v>
          </cell>
          <cell r="AH13">
            <v>512.70225181306114</v>
          </cell>
          <cell r="AI13">
            <v>501.58863265306115</v>
          </cell>
          <cell r="AJ13">
            <v>1.1136326530612244</v>
          </cell>
          <cell r="AK13">
            <v>3201.1136326530609</v>
          </cell>
          <cell r="AL13">
            <v>0.55681632653061219</v>
          </cell>
        </row>
        <row r="14">
          <cell r="A14" t="str">
            <v>Interest</v>
          </cell>
          <cell r="B14">
            <v>2804.4836580153997</v>
          </cell>
          <cell r="C14">
            <v>2930.9919034699105</v>
          </cell>
          <cell r="D14">
            <v>3030.2957852973245</v>
          </cell>
          <cell r="E14">
            <v>3192.5498424881807</v>
          </cell>
          <cell r="F14">
            <v>3134.1220058150438</v>
          </cell>
          <cell r="G14">
            <v>2996.6879943403574</v>
          </cell>
          <cell r="H14">
            <v>2864.2728548309383</v>
          </cell>
          <cell r="I14">
            <v>2774.14331317602</v>
          </cell>
          <cell r="J14">
            <v>2465.759867317669</v>
          </cell>
          <cell r="K14">
            <v>2300.2789223248783</v>
          </cell>
          <cell r="L14">
            <v>2213.1249186056471</v>
          </cell>
          <cell r="M14">
            <v>1850.8976820375699</v>
          </cell>
          <cell r="N14">
            <v>1565.8882334227778</v>
          </cell>
          <cell r="O14">
            <v>1353.2179821902041</v>
          </cell>
          <cell r="P14">
            <v>1104.4840141696911</v>
          </cell>
          <cell r="Q14">
            <v>996.60093305602641</v>
          </cell>
          <cell r="R14">
            <v>822.14943448293138</v>
          </cell>
          <cell r="S14">
            <v>798.7694192722214</v>
          </cell>
          <cell r="T14">
            <v>776.50569543177687</v>
          </cell>
          <cell r="U14">
            <v>700.83630116059237</v>
          </cell>
          <cell r="V14">
            <v>561.40738922498144</v>
          </cell>
          <cell r="W14">
            <v>477.83927376047615</v>
          </cell>
          <cell r="X14">
            <v>464.73370499069932</v>
          </cell>
          <cell r="Y14">
            <v>423.27784392144559</v>
          </cell>
          <cell r="Z14">
            <v>337.71909313077515</v>
          </cell>
          <cell r="AA14">
            <v>287.38919242889364</v>
          </cell>
          <cell r="AB14">
            <v>284.9817975729319</v>
          </cell>
          <cell r="AC14">
            <v>283.14433119636038</v>
          </cell>
          <cell r="AD14">
            <v>281.83181438968631</v>
          </cell>
          <cell r="AE14">
            <v>280.54544052708007</v>
          </cell>
          <cell r="AF14">
            <v>279.80015806952906</v>
          </cell>
          <cell r="AG14">
            <v>261.2916544340477</v>
          </cell>
          <cell r="AH14">
            <v>260.65848824433345</v>
          </cell>
          <cell r="AI14">
            <v>224.18147350651364</v>
          </cell>
          <cell r="AJ14">
            <v>188.02791969861224</v>
          </cell>
          <cell r="AK14">
            <v>94.015550642693881</v>
          </cell>
          <cell r="AL14">
            <v>3.0795035918367349E-3</v>
          </cell>
        </row>
        <row r="15">
          <cell r="A15" t="str">
            <v>Commission</v>
          </cell>
          <cell r="B15">
            <v>21.960281370303047</v>
          </cell>
          <cell r="C15">
            <v>24.966383734879123</v>
          </cell>
          <cell r="D15">
            <v>18.578410784530131</v>
          </cell>
          <cell r="E15">
            <v>20.431984069320759</v>
          </cell>
          <cell r="F15">
            <v>1.4216911895859445</v>
          </cell>
          <cell r="G15">
            <v>1.1360156921857933</v>
          </cell>
          <cell r="H15">
            <v>0.5316049652151672</v>
          </cell>
          <cell r="I15">
            <v>0.43385923824454065</v>
          </cell>
          <cell r="J15">
            <v>0.33706688784438943</v>
          </cell>
          <cell r="K15">
            <v>8.360624739259051E-2</v>
          </cell>
          <cell r="L15">
            <v>4.2340487392590505E-2</v>
          </cell>
          <cell r="M15">
            <v>3.8114540076067051E-2</v>
          </cell>
          <cell r="N15">
            <v>2.827E-2</v>
          </cell>
          <cell r="O15">
            <v>2.827E-2</v>
          </cell>
          <cell r="P15">
            <v>2.827E-2</v>
          </cell>
          <cell r="Q15">
            <v>2.827E-2</v>
          </cell>
          <cell r="R15">
            <v>2.3769999999999999E-2</v>
          </cell>
          <cell r="S15">
            <v>2.3769999999999999E-2</v>
          </cell>
          <cell r="T15">
            <v>2.3769999999999999E-2</v>
          </cell>
          <cell r="U15">
            <v>2.3769999999999999E-2</v>
          </cell>
          <cell r="V15">
            <v>1.9769999999999999E-2</v>
          </cell>
          <cell r="W15">
            <v>1.455E-2</v>
          </cell>
          <cell r="X15">
            <v>1.455E-2</v>
          </cell>
          <cell r="Y15">
            <v>1.455E-2</v>
          </cell>
          <cell r="Z15">
            <v>9.7000000000000003E-3</v>
          </cell>
          <cell r="AA15">
            <v>4.8500000000000001E-3</v>
          </cell>
          <cell r="AB15">
            <v>4.8500000000000001E-3</v>
          </cell>
          <cell r="AC15">
            <v>4.8500000000000001E-3</v>
          </cell>
          <cell r="AD15">
            <v>4.8500000000000001E-3</v>
          </cell>
          <cell r="AE15">
            <v>4.8500000000000001E-3</v>
          </cell>
          <cell r="AF15">
            <v>4.8500000000000001E-3</v>
          </cell>
          <cell r="AG15">
            <v>4.8500000000000001E-3</v>
          </cell>
          <cell r="AH15">
            <v>4.8500000000000001E-3</v>
          </cell>
          <cell r="AI15">
            <v>4.8500000000000001E-3</v>
          </cell>
          <cell r="AJ15">
            <v>4.8500000000000001E-3</v>
          </cell>
          <cell r="AK15">
            <v>4.8500000000000001E-3</v>
          </cell>
          <cell r="AL1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9DC25-8D9D-488D-8959-2CE7CC3B78B6}">
  <dimension ref="A7:W32"/>
  <sheetViews>
    <sheetView showGridLines="0" tabSelected="1" zoomScale="80" zoomScaleNormal="80" workbookViewId="0">
      <selection activeCell="N5" sqref="N5"/>
    </sheetView>
  </sheetViews>
  <sheetFormatPr defaultRowHeight="15" x14ac:dyDescent="0.25"/>
  <cols>
    <col min="1" max="1" width="46.140625" customWidth="1"/>
    <col min="2" max="11" width="10" customWidth="1"/>
    <col min="12" max="17" width="10.28515625" customWidth="1"/>
    <col min="18" max="18" width="12.140625" bestFit="1" customWidth="1"/>
    <col min="19" max="19" width="10.42578125" bestFit="1" customWidth="1"/>
    <col min="21" max="21" width="10.7109375" bestFit="1" customWidth="1"/>
    <col min="23" max="23" width="10.28515625" bestFit="1" customWidth="1"/>
  </cols>
  <sheetData>
    <row r="7" spans="1:18" x14ac:dyDescent="0.25">
      <c r="A7" s="20" t="s">
        <v>12</v>
      </c>
      <c r="B7" s="20"/>
      <c r="C7" s="20"/>
      <c r="D7" s="20"/>
      <c r="E7" s="20"/>
      <c r="F7" s="20"/>
      <c r="G7" s="20"/>
      <c r="H7" s="20"/>
      <c r="I7" s="20"/>
      <c r="J7" s="20"/>
      <c r="K7" s="20"/>
      <c r="L7" s="20"/>
      <c r="M7" s="20"/>
      <c r="N7" s="20"/>
      <c r="O7" s="20"/>
      <c r="P7" s="20"/>
      <c r="Q7" s="20"/>
    </row>
    <row r="8" spans="1:18" x14ac:dyDescent="0.25">
      <c r="A8" s="20" t="s">
        <v>1</v>
      </c>
      <c r="B8" s="20"/>
      <c r="C8" s="20"/>
      <c r="D8" s="20"/>
      <c r="E8" s="20"/>
      <c r="F8" s="20"/>
      <c r="G8" s="20"/>
      <c r="H8" s="20"/>
      <c r="I8" s="20"/>
      <c r="J8" s="20"/>
      <c r="K8" s="20"/>
      <c r="L8" s="20"/>
      <c r="M8" s="20"/>
      <c r="N8" s="20"/>
      <c r="O8" s="20"/>
      <c r="P8" s="20"/>
      <c r="Q8" s="20"/>
    </row>
    <row r="9" spans="1:18" x14ac:dyDescent="0.25">
      <c r="A9" s="21" t="s">
        <v>14</v>
      </c>
      <c r="B9" s="21"/>
      <c r="C9" s="21"/>
      <c r="D9" s="21"/>
      <c r="E9" s="21"/>
      <c r="F9" s="21"/>
      <c r="G9" s="21"/>
      <c r="H9" s="21"/>
      <c r="I9" s="21"/>
      <c r="J9" s="21"/>
      <c r="K9" s="21"/>
      <c r="L9" s="21"/>
      <c r="M9" s="21"/>
      <c r="N9" s="21"/>
      <c r="O9" s="21"/>
      <c r="P9" s="21"/>
      <c r="Q9" s="21"/>
    </row>
    <row r="10" spans="1:18" x14ac:dyDescent="0.25">
      <c r="A10" s="1"/>
      <c r="B10" s="1">
        <v>2025</v>
      </c>
      <c r="C10" s="1">
        <f>B10+1</f>
        <v>2026</v>
      </c>
      <c r="D10" s="1">
        <f t="shared" ref="D10:P10" si="0">C10+1</f>
        <v>2027</v>
      </c>
      <c r="E10" s="1">
        <f t="shared" si="0"/>
        <v>2028</v>
      </c>
      <c r="F10" s="1">
        <f t="shared" si="0"/>
        <v>2029</v>
      </c>
      <c r="G10" s="1">
        <f t="shared" si="0"/>
        <v>2030</v>
      </c>
      <c r="H10" s="1">
        <f t="shared" si="0"/>
        <v>2031</v>
      </c>
      <c r="I10" s="1">
        <f t="shared" si="0"/>
        <v>2032</v>
      </c>
      <c r="J10" s="1">
        <f t="shared" si="0"/>
        <v>2033</v>
      </c>
      <c r="K10" s="1">
        <f t="shared" si="0"/>
        <v>2034</v>
      </c>
      <c r="L10" s="1">
        <f t="shared" si="0"/>
        <v>2035</v>
      </c>
      <c r="M10" s="1">
        <f t="shared" si="0"/>
        <v>2036</v>
      </c>
      <c r="N10" s="1">
        <f t="shared" si="0"/>
        <v>2037</v>
      </c>
      <c r="O10" s="1">
        <f t="shared" si="0"/>
        <v>2038</v>
      </c>
      <c r="P10" s="1">
        <f t="shared" si="0"/>
        <v>2039</v>
      </c>
      <c r="Q10" s="1" t="s">
        <v>0</v>
      </c>
    </row>
    <row r="11" spans="1:18" ht="15.75" thickBot="1" x14ac:dyDescent="0.3">
      <c r="A11" s="2" t="s">
        <v>2</v>
      </c>
      <c r="B11" s="3">
        <f t="shared" ref="B11:Q11" si="1">SUM(B13:B15)</f>
        <v>4077.8659747695729</v>
      </c>
      <c r="C11" s="3">
        <f t="shared" si="1"/>
        <v>5847.4649711874254</v>
      </c>
      <c r="D11" s="3">
        <f t="shared" si="1"/>
        <v>5499.746359890456</v>
      </c>
      <c r="E11" s="3">
        <f t="shared" si="1"/>
        <v>5318.3342418825187</v>
      </c>
      <c r="F11" s="3">
        <f t="shared" si="1"/>
        <v>5759.6697569202861</v>
      </c>
      <c r="G11" s="3">
        <f t="shared" si="1"/>
        <v>5862.2844474668636</v>
      </c>
      <c r="H11" s="3">
        <f t="shared" si="1"/>
        <v>5071.629382937308</v>
      </c>
      <c r="I11" s="3">
        <f t="shared" si="1"/>
        <v>6698.1171491981477</v>
      </c>
      <c r="J11" s="3">
        <f t="shared" si="1"/>
        <v>6146.6800124155443</v>
      </c>
      <c r="K11" s="3">
        <f t="shared" si="1"/>
        <v>3863.1464940452029</v>
      </c>
      <c r="L11" s="3">
        <f t="shared" si="1"/>
        <v>5156.9602353676146</v>
      </c>
      <c r="M11" s="3">
        <f t="shared" si="1"/>
        <v>7112.2322013284138</v>
      </c>
      <c r="N11" s="3">
        <f t="shared" si="1"/>
        <v>4539.5276830651592</v>
      </c>
      <c r="O11" s="3">
        <f t="shared" si="1"/>
        <v>4880.5375661918115</v>
      </c>
      <c r="P11" s="3">
        <f t="shared" si="1"/>
        <v>2977.7311402962123</v>
      </c>
      <c r="Q11" s="3">
        <f t="shared" si="1"/>
        <v>25568.062635274917</v>
      </c>
      <c r="R11" s="4"/>
    </row>
    <row r="12" spans="1:18" ht="15.75" thickTop="1" x14ac:dyDescent="0.25">
      <c r="B12" s="4">
        <v>0</v>
      </c>
      <c r="C12" s="4">
        <v>0</v>
      </c>
      <c r="D12" s="4">
        <v>0</v>
      </c>
      <c r="E12" s="4">
        <v>0</v>
      </c>
      <c r="F12" s="4">
        <v>0</v>
      </c>
      <c r="G12" s="4">
        <v>0</v>
      </c>
      <c r="H12" s="4">
        <v>0</v>
      </c>
      <c r="I12" s="4">
        <v>0</v>
      </c>
      <c r="J12" s="4">
        <v>0</v>
      </c>
      <c r="K12" s="4">
        <v>0</v>
      </c>
      <c r="L12" s="4">
        <v>0</v>
      </c>
      <c r="M12" s="4">
        <v>0</v>
      </c>
      <c r="N12" s="4">
        <v>0</v>
      </c>
      <c r="O12" s="4">
        <v>0</v>
      </c>
      <c r="P12" s="4">
        <v>0</v>
      </c>
      <c r="Q12" s="4"/>
      <c r="R12" s="4"/>
    </row>
    <row r="13" spans="1:18" x14ac:dyDescent="0.25">
      <c r="A13" s="5" t="s">
        <v>3</v>
      </c>
      <c r="B13" s="6">
        <f t="shared" ref="B13:Q15" si="2">+B18+B22</f>
        <v>1251.4220353838703</v>
      </c>
      <c r="C13" s="6">
        <f t="shared" si="2"/>
        <v>2891.5066839826354</v>
      </c>
      <c r="D13" s="6">
        <f t="shared" si="2"/>
        <v>2450.8721638086013</v>
      </c>
      <c r="E13" s="6">
        <f t="shared" si="2"/>
        <v>2105.3524153250173</v>
      </c>
      <c r="F13" s="6">
        <f t="shared" si="2"/>
        <v>2624.1260599156572</v>
      </c>
      <c r="G13" s="6">
        <f t="shared" si="2"/>
        <v>2864.4604374343203</v>
      </c>
      <c r="H13" s="6">
        <f t="shared" si="2"/>
        <v>2206.8249231411542</v>
      </c>
      <c r="I13" s="6">
        <f t="shared" si="2"/>
        <v>3923.539976783883</v>
      </c>
      <c r="J13" s="6">
        <f t="shared" si="2"/>
        <v>3680.5830782100315</v>
      </c>
      <c r="K13" s="6">
        <f t="shared" si="2"/>
        <v>1562.7839654729319</v>
      </c>
      <c r="L13" s="6">
        <f t="shared" si="2"/>
        <v>2943.7929762745753</v>
      </c>
      <c r="M13" s="6">
        <f t="shared" si="2"/>
        <v>5261.2964047507676</v>
      </c>
      <c r="N13" s="6">
        <f t="shared" si="2"/>
        <v>2973.6111796423811</v>
      </c>
      <c r="O13" s="6">
        <f t="shared" si="2"/>
        <v>3527.2913140016076</v>
      </c>
      <c r="P13" s="6">
        <f t="shared" si="2"/>
        <v>1873.2188561265216</v>
      </c>
      <c r="Q13" s="6">
        <f t="shared" si="2"/>
        <v>16482.102826628718</v>
      </c>
      <c r="R13" s="4"/>
    </row>
    <row r="14" spans="1:18" x14ac:dyDescent="0.25">
      <c r="A14" s="5" t="s">
        <v>4</v>
      </c>
      <c r="B14" s="6">
        <f t="shared" si="2"/>
        <v>2804.4836580153997</v>
      </c>
      <c r="C14" s="6">
        <f t="shared" si="2"/>
        <v>2930.9919034699105</v>
      </c>
      <c r="D14" s="6">
        <f t="shared" si="2"/>
        <v>3030.2957852973245</v>
      </c>
      <c r="E14" s="6">
        <f t="shared" si="2"/>
        <v>3192.5498424881807</v>
      </c>
      <c r="F14" s="6">
        <f t="shared" si="2"/>
        <v>3134.1220058150438</v>
      </c>
      <c r="G14" s="6">
        <f t="shared" si="2"/>
        <v>2996.6879943403574</v>
      </c>
      <c r="H14" s="6">
        <f t="shared" si="2"/>
        <v>2864.2728548309383</v>
      </c>
      <c r="I14" s="6">
        <f t="shared" si="2"/>
        <v>2774.14331317602</v>
      </c>
      <c r="J14" s="6">
        <f t="shared" si="2"/>
        <v>2465.759867317669</v>
      </c>
      <c r="K14" s="6">
        <f t="shared" si="2"/>
        <v>2300.2789223248783</v>
      </c>
      <c r="L14" s="6">
        <f t="shared" si="2"/>
        <v>2213.1249186056471</v>
      </c>
      <c r="M14" s="6">
        <f t="shared" si="2"/>
        <v>1850.8976820375699</v>
      </c>
      <c r="N14" s="6">
        <f t="shared" si="2"/>
        <v>1565.8882334227778</v>
      </c>
      <c r="O14" s="6">
        <f t="shared" si="2"/>
        <v>1353.2179821902041</v>
      </c>
      <c r="P14" s="6">
        <f t="shared" si="2"/>
        <v>1104.4840141696911</v>
      </c>
      <c r="Q14" s="6">
        <f t="shared" si="2"/>
        <v>9085.7099886461983</v>
      </c>
      <c r="R14" s="4"/>
    </row>
    <row r="15" spans="1:18" x14ac:dyDescent="0.25">
      <c r="A15" s="5" t="s">
        <v>13</v>
      </c>
      <c r="B15" s="6">
        <f t="shared" si="2"/>
        <v>21.960281370303047</v>
      </c>
      <c r="C15" s="6">
        <f t="shared" si="2"/>
        <v>24.966383734879123</v>
      </c>
      <c r="D15" s="6">
        <f t="shared" si="2"/>
        <v>18.578410784530131</v>
      </c>
      <c r="E15" s="6">
        <f t="shared" si="2"/>
        <v>20.431984069320759</v>
      </c>
      <c r="F15" s="6">
        <f t="shared" si="2"/>
        <v>1.4216911895859445</v>
      </c>
      <c r="G15" s="6">
        <f t="shared" si="2"/>
        <v>1.1360156921857933</v>
      </c>
      <c r="H15" s="6">
        <f t="shared" si="2"/>
        <v>0.5316049652151672</v>
      </c>
      <c r="I15" s="6">
        <f t="shared" si="2"/>
        <v>0.43385923824454065</v>
      </c>
      <c r="J15" s="6">
        <f t="shared" si="2"/>
        <v>0.33706688784438943</v>
      </c>
      <c r="K15" s="6">
        <f t="shared" si="2"/>
        <v>8.360624739259051E-2</v>
      </c>
      <c r="L15" s="6">
        <f t="shared" si="2"/>
        <v>4.2340487392590505E-2</v>
      </c>
      <c r="M15" s="6">
        <f t="shared" si="2"/>
        <v>3.8114540076067051E-2</v>
      </c>
      <c r="N15" s="6">
        <f t="shared" si="2"/>
        <v>2.827E-2</v>
      </c>
      <c r="O15" s="6">
        <f t="shared" si="2"/>
        <v>2.827E-2</v>
      </c>
      <c r="P15" s="6">
        <f t="shared" si="2"/>
        <v>2.827E-2</v>
      </c>
      <c r="Q15" s="6">
        <f t="shared" si="2"/>
        <v>0.24981999999999996</v>
      </c>
      <c r="R15" s="4"/>
    </row>
    <row r="16" spans="1:18" x14ac:dyDescent="0.25">
      <c r="B16" s="4"/>
      <c r="C16" s="4"/>
      <c r="D16" s="4"/>
      <c r="E16" s="4"/>
      <c r="F16" s="4"/>
      <c r="G16" s="4"/>
      <c r="H16" s="4"/>
      <c r="I16" s="4"/>
      <c r="J16" s="4"/>
      <c r="K16" s="4"/>
      <c r="L16" s="4"/>
      <c r="M16" s="4"/>
      <c r="N16" s="4"/>
      <c r="O16" s="4"/>
      <c r="P16" s="4"/>
      <c r="Q16" s="4"/>
    </row>
    <row r="17" spans="1:23" x14ac:dyDescent="0.25">
      <c r="A17" s="7" t="s">
        <v>6</v>
      </c>
      <c r="B17" s="8">
        <f t="shared" ref="B17:L17" si="3">SUM(B18:B20)</f>
        <v>3856.2051317481578</v>
      </c>
      <c r="C17" s="8">
        <f t="shared" si="3"/>
        <v>5328.9321680955072</v>
      </c>
      <c r="D17" s="8">
        <f t="shared" si="3"/>
        <v>4734.3092110884327</v>
      </c>
      <c r="E17" s="8">
        <f t="shared" si="3"/>
        <v>4280.776994211591</v>
      </c>
      <c r="F17" s="8">
        <f t="shared" si="3"/>
        <v>4661.2788636739251</v>
      </c>
      <c r="G17" s="8">
        <f t="shared" si="3"/>
        <v>4713.8556787936122</v>
      </c>
      <c r="H17" s="8">
        <f t="shared" si="3"/>
        <v>3824.8376847055929</v>
      </c>
      <c r="I17" s="8">
        <f t="shared" si="3"/>
        <v>5345.3768217610041</v>
      </c>
      <c r="J17" s="8">
        <f t="shared" si="3"/>
        <v>4754.4798957268194</v>
      </c>
      <c r="K17" s="8">
        <f t="shared" si="3"/>
        <v>1888.2464866920068</v>
      </c>
      <c r="L17" s="8">
        <f t="shared" si="3"/>
        <v>2872.6602837641876</v>
      </c>
      <c r="M17" s="8">
        <f t="shared" ref="M17:Q17" si="4">SUM(M18:M20)</f>
        <v>3828.5258809642864</v>
      </c>
      <c r="N17" s="8">
        <f t="shared" si="4"/>
        <v>1442.6461014002896</v>
      </c>
      <c r="O17" s="8">
        <f t="shared" si="4"/>
        <v>1437.2652817168762</v>
      </c>
      <c r="P17" s="8">
        <f t="shared" si="4"/>
        <v>1297.2504672260814</v>
      </c>
      <c r="Q17" s="8">
        <f t="shared" si="4"/>
        <v>19035.673116883492</v>
      </c>
      <c r="R17" s="4"/>
      <c r="S17" s="9"/>
    </row>
    <row r="18" spans="1:23" x14ac:dyDescent="0.25">
      <c r="A18" s="10" t="s">
        <v>3</v>
      </c>
      <c r="B18" s="4">
        <v>1251.4220353838703</v>
      </c>
      <c r="C18" s="4">
        <v>2891.5066839826354</v>
      </c>
      <c r="D18" s="4">
        <v>2450.8721638086013</v>
      </c>
      <c r="E18" s="4">
        <v>2105.3524153250173</v>
      </c>
      <c r="F18" s="4">
        <v>2613.0149488045458</v>
      </c>
      <c r="G18" s="4">
        <v>2802.6822731185425</v>
      </c>
      <c r="H18" s="4">
        <v>2045.0112261685431</v>
      </c>
      <c r="I18" s="4">
        <v>3647.4255884839386</v>
      </c>
      <c r="J18" s="4">
        <v>3351.0853565767538</v>
      </c>
      <c r="K18" s="4">
        <v>634.3339077934329</v>
      </c>
      <c r="L18" s="4">
        <v>1652.1293024840297</v>
      </c>
      <c r="M18" s="4">
        <v>2858.6311814462065</v>
      </c>
      <c r="N18" s="4">
        <v>609.40207691818318</v>
      </c>
      <c r="O18" s="4">
        <v>635.73720180815769</v>
      </c>
      <c r="P18" s="4">
        <v>528.33141059973775</v>
      </c>
      <c r="Q18" s="4">
        <v>12082.253334054245</v>
      </c>
      <c r="R18" s="4"/>
      <c r="S18" s="9"/>
      <c r="U18" s="11"/>
      <c r="W18" s="9"/>
    </row>
    <row r="19" spans="1:23" x14ac:dyDescent="0.25">
      <c r="A19" s="10" t="s">
        <v>4</v>
      </c>
      <c r="B19" s="4">
        <v>2595.9531073417443</v>
      </c>
      <c r="C19" s="4">
        <v>2432.0862526570331</v>
      </c>
      <c r="D19" s="4">
        <v>2280.1542614953009</v>
      </c>
      <c r="E19" s="4">
        <v>2173.3168950846584</v>
      </c>
      <c r="F19" s="4">
        <v>2046.8422236797935</v>
      </c>
      <c r="G19" s="4">
        <v>1910.0373899828846</v>
      </c>
      <c r="H19" s="4">
        <v>1779.2948535718344</v>
      </c>
      <c r="I19" s="4">
        <v>1697.5173740388211</v>
      </c>
      <c r="J19" s="4">
        <v>1403.0574722622214</v>
      </c>
      <c r="K19" s="4">
        <v>1253.8289726511814</v>
      </c>
      <c r="L19" s="4">
        <v>1220.488640792765</v>
      </c>
      <c r="M19" s="4">
        <v>969.85658497800398</v>
      </c>
      <c r="N19" s="4">
        <v>833.21575448210626</v>
      </c>
      <c r="O19" s="4">
        <v>801.49980990871836</v>
      </c>
      <c r="P19" s="4">
        <v>768.8907866263437</v>
      </c>
      <c r="Q19" s="4">
        <v>6953.1699628292481</v>
      </c>
      <c r="R19" s="4"/>
      <c r="S19" s="9"/>
      <c r="U19" s="11"/>
      <c r="W19" s="9"/>
    </row>
    <row r="20" spans="1:23" x14ac:dyDescent="0.25">
      <c r="A20" s="10" t="s">
        <v>5</v>
      </c>
      <c r="B20" s="4">
        <v>8.8299890225430531</v>
      </c>
      <c r="C20" s="4">
        <v>5.3392314558391183</v>
      </c>
      <c r="D20" s="4">
        <v>3.2827857845301356</v>
      </c>
      <c r="E20" s="4">
        <v>2.1076838019153499</v>
      </c>
      <c r="F20" s="4">
        <v>1.4216911895859445</v>
      </c>
      <c r="G20" s="4">
        <v>1.1360156921857933</v>
      </c>
      <c r="H20" s="4">
        <v>0.5316049652151672</v>
      </c>
      <c r="I20" s="4">
        <v>0.43385923824454065</v>
      </c>
      <c r="J20" s="4">
        <v>0.33706688784438943</v>
      </c>
      <c r="K20" s="4">
        <v>8.360624739259051E-2</v>
      </c>
      <c r="L20" s="4">
        <v>4.2340487392590505E-2</v>
      </c>
      <c r="M20" s="4">
        <v>3.8114540076067051E-2</v>
      </c>
      <c r="N20" s="4">
        <v>2.827E-2</v>
      </c>
      <c r="O20" s="4">
        <v>2.827E-2</v>
      </c>
      <c r="P20" s="4">
        <v>2.827E-2</v>
      </c>
      <c r="Q20" s="4">
        <v>0.24981999999999996</v>
      </c>
      <c r="R20" s="4"/>
      <c r="S20" s="9"/>
      <c r="U20" s="11"/>
      <c r="W20" s="9"/>
    </row>
    <row r="21" spans="1:23" ht="17.25" x14ac:dyDescent="0.25">
      <c r="A21" s="7" t="s">
        <v>7</v>
      </c>
      <c r="B21" s="12">
        <f t="shared" ref="B21:L21" si="5">SUM(B22:B24)</f>
        <v>221.66084302141525</v>
      </c>
      <c r="C21" s="12">
        <f t="shared" si="5"/>
        <v>518.53280309191734</v>
      </c>
      <c r="D21" s="12">
        <f t="shared" si="5"/>
        <v>765.43714880202367</v>
      </c>
      <c r="E21" s="12">
        <f t="shared" si="5"/>
        <v>1037.5572476709278</v>
      </c>
      <c r="F21" s="12">
        <f t="shared" si="5"/>
        <v>1098.3908932463612</v>
      </c>
      <c r="G21" s="12">
        <f t="shared" si="5"/>
        <v>1148.4287686732503</v>
      </c>
      <c r="H21" s="12">
        <f t="shared" si="5"/>
        <v>1246.7916982317149</v>
      </c>
      <c r="I21" s="12">
        <f t="shared" si="5"/>
        <v>1352.7403274371434</v>
      </c>
      <c r="J21" s="12">
        <f t="shared" si="5"/>
        <v>1392.2001166887258</v>
      </c>
      <c r="K21" s="12">
        <f t="shared" si="5"/>
        <v>1974.9000073531956</v>
      </c>
      <c r="L21" s="12">
        <f t="shared" si="5"/>
        <v>2284.2999516034279</v>
      </c>
      <c r="M21" s="12">
        <f t="shared" ref="M21:Q21" si="6">SUM(M22:M24)</f>
        <v>3283.7063203641269</v>
      </c>
      <c r="N21" s="12">
        <f t="shared" si="6"/>
        <v>3096.8815816648698</v>
      </c>
      <c r="O21" s="12">
        <f t="shared" si="6"/>
        <v>3443.2722844749355</v>
      </c>
      <c r="P21" s="12">
        <f t="shared" si="6"/>
        <v>1680.4806730701312</v>
      </c>
      <c r="Q21" s="12">
        <f t="shared" si="6"/>
        <v>6532.3895183914246</v>
      </c>
      <c r="R21" s="4"/>
      <c r="S21" s="9"/>
    </row>
    <row r="22" spans="1:23" x14ac:dyDescent="0.25">
      <c r="A22" s="10" t="s">
        <v>3</v>
      </c>
      <c r="B22" s="4">
        <v>0</v>
      </c>
      <c r="C22" s="4">
        <v>0</v>
      </c>
      <c r="D22" s="4">
        <v>0</v>
      </c>
      <c r="E22" s="4">
        <v>0</v>
      </c>
      <c r="F22" s="4">
        <v>11.111111111111112</v>
      </c>
      <c r="G22" s="4">
        <v>61.778164315777758</v>
      </c>
      <c r="H22" s="4">
        <v>161.81369697261115</v>
      </c>
      <c r="I22" s="4">
        <v>276.11438829994449</v>
      </c>
      <c r="J22" s="4">
        <v>329.49772163327782</v>
      </c>
      <c r="K22" s="4">
        <v>928.45005767949908</v>
      </c>
      <c r="L22" s="4">
        <v>1291.6636737905458</v>
      </c>
      <c r="M22" s="4">
        <v>2402.6652233045611</v>
      </c>
      <c r="N22" s="4">
        <v>2364.2091027241981</v>
      </c>
      <c r="O22" s="4">
        <v>2891.5541121934498</v>
      </c>
      <c r="P22" s="4">
        <v>1344.8874455267837</v>
      </c>
      <c r="Q22" s="4">
        <v>4399.8494925744735</v>
      </c>
      <c r="R22" s="4"/>
      <c r="S22" s="9"/>
    </row>
    <row r="23" spans="1:23" x14ac:dyDescent="0.25">
      <c r="A23" s="10" t="s">
        <v>4</v>
      </c>
      <c r="B23" s="4">
        <v>208.53055067365526</v>
      </c>
      <c r="C23" s="4">
        <v>498.9056508128773</v>
      </c>
      <c r="D23" s="4">
        <v>750.1415238020237</v>
      </c>
      <c r="E23" s="4">
        <v>1019.2329474035224</v>
      </c>
      <c r="F23" s="4">
        <v>1087.2797821352501</v>
      </c>
      <c r="G23" s="4">
        <v>1086.6506043574725</v>
      </c>
      <c r="H23" s="4">
        <v>1084.9780012591038</v>
      </c>
      <c r="I23" s="4">
        <v>1076.6259391371989</v>
      </c>
      <c r="J23" s="4">
        <v>1062.7023950554478</v>
      </c>
      <c r="K23" s="4">
        <v>1046.4499496736967</v>
      </c>
      <c r="L23" s="4">
        <v>992.6362778128821</v>
      </c>
      <c r="M23" s="4">
        <v>881.04109705956591</v>
      </c>
      <c r="N23" s="4">
        <v>732.67247894067168</v>
      </c>
      <c r="O23" s="4">
        <v>551.71817228148575</v>
      </c>
      <c r="P23" s="4">
        <v>335.59322754334744</v>
      </c>
      <c r="Q23" s="4">
        <v>2132.5400258169511</v>
      </c>
      <c r="R23" s="4"/>
      <c r="S23" s="9"/>
    </row>
    <row r="24" spans="1:23" x14ac:dyDescent="0.25">
      <c r="A24" s="10" t="s">
        <v>5</v>
      </c>
      <c r="B24" s="4">
        <v>13.130292347759994</v>
      </c>
      <c r="C24" s="4">
        <v>19.627152279040004</v>
      </c>
      <c r="D24" s="4">
        <v>15.295624999999996</v>
      </c>
      <c r="E24" s="4">
        <v>18.324300267405409</v>
      </c>
      <c r="F24" s="4">
        <v>0</v>
      </c>
      <c r="G24" s="4">
        <v>0</v>
      </c>
      <c r="H24" s="4">
        <v>0</v>
      </c>
      <c r="I24" s="4">
        <v>0</v>
      </c>
      <c r="J24" s="4">
        <v>0</v>
      </c>
      <c r="K24" s="4">
        <v>0</v>
      </c>
      <c r="L24" s="4">
        <v>0</v>
      </c>
      <c r="M24" s="4">
        <v>0</v>
      </c>
      <c r="N24" s="4">
        <v>0</v>
      </c>
      <c r="O24" s="4">
        <v>0</v>
      </c>
      <c r="P24" s="4">
        <v>0</v>
      </c>
      <c r="Q24" s="4">
        <v>0</v>
      </c>
      <c r="R24" s="4"/>
      <c r="S24" s="9"/>
    </row>
    <row r="25" spans="1:23" ht="8.25" customHeight="1" thickBot="1" x14ac:dyDescent="0.3">
      <c r="A25" s="13"/>
      <c r="B25" s="14"/>
      <c r="C25" s="14"/>
      <c r="D25" s="14"/>
      <c r="E25" s="14"/>
      <c r="F25" s="14"/>
      <c r="G25" s="14"/>
      <c r="H25" s="14"/>
      <c r="I25" s="14"/>
      <c r="J25" s="14"/>
      <c r="K25" s="14"/>
      <c r="L25" s="14"/>
      <c r="M25" s="14"/>
      <c r="N25" s="14"/>
      <c r="O25" s="14"/>
      <c r="P25" s="14"/>
      <c r="Q25" s="14"/>
    </row>
    <row r="26" spans="1:23" x14ac:dyDescent="0.25">
      <c r="B26" s="9"/>
      <c r="C26" s="9"/>
      <c r="D26" s="9"/>
      <c r="E26" s="9"/>
      <c r="F26" s="9"/>
      <c r="G26" s="9"/>
      <c r="H26" s="9"/>
      <c r="I26" s="9"/>
      <c r="J26" s="9"/>
      <c r="K26" s="9"/>
      <c r="L26" s="9"/>
      <c r="M26" s="9"/>
      <c r="N26" s="9"/>
      <c r="O26" s="9"/>
      <c r="P26" s="9"/>
      <c r="Q26" s="9"/>
      <c r="R26" s="4"/>
    </row>
    <row r="27" spans="1:23" x14ac:dyDescent="0.25">
      <c r="A27" s="15" t="s">
        <v>8</v>
      </c>
      <c r="B27" s="16"/>
      <c r="C27" s="16"/>
      <c r="D27" s="16"/>
      <c r="E27" s="16"/>
      <c r="F27" s="16"/>
      <c r="G27" s="16"/>
      <c r="H27" s="16"/>
      <c r="I27" s="16"/>
      <c r="J27" s="16"/>
      <c r="K27" s="16"/>
      <c r="L27" s="16"/>
      <c r="M27" s="16"/>
      <c r="N27" s="16"/>
      <c r="O27" s="16"/>
      <c r="P27" s="16"/>
      <c r="Q27" s="16"/>
    </row>
    <row r="28" spans="1:23" ht="15" customHeight="1" x14ac:dyDescent="0.25">
      <c r="A28" s="22" t="s">
        <v>9</v>
      </c>
      <c r="B28" s="22"/>
      <c r="C28" s="22"/>
      <c r="D28" s="22"/>
      <c r="E28" s="22"/>
      <c r="F28" s="22"/>
      <c r="G28" s="22"/>
      <c r="H28" s="22"/>
      <c r="I28" s="22"/>
      <c r="J28" s="22"/>
      <c r="K28" s="22"/>
      <c r="L28" s="22"/>
      <c r="M28" s="22"/>
    </row>
    <row r="29" spans="1:23" ht="31.5" customHeight="1" x14ac:dyDescent="0.25">
      <c r="A29" s="22" t="s">
        <v>10</v>
      </c>
      <c r="B29" s="22"/>
      <c r="C29" s="22"/>
      <c r="D29" s="22"/>
      <c r="E29" s="22"/>
      <c r="F29" s="22"/>
      <c r="G29" s="22"/>
      <c r="H29" s="22"/>
      <c r="I29" s="22"/>
      <c r="J29" s="22"/>
      <c r="K29" s="22"/>
      <c r="L29" s="22"/>
      <c r="M29" s="22"/>
      <c r="N29" s="22"/>
      <c r="O29" s="22"/>
      <c r="P29" s="22"/>
      <c r="Q29" s="22"/>
      <c r="R29" s="17"/>
    </row>
    <row r="30" spans="1:23" ht="15" customHeight="1" x14ac:dyDescent="0.25">
      <c r="A30" s="22" t="s">
        <v>11</v>
      </c>
      <c r="B30" s="22"/>
      <c r="C30" s="22"/>
      <c r="D30" s="22"/>
      <c r="E30" s="22"/>
      <c r="F30" s="22"/>
      <c r="G30" s="22"/>
      <c r="H30" s="22"/>
      <c r="I30" s="22"/>
      <c r="J30" s="22"/>
      <c r="K30" s="22"/>
      <c r="L30" s="22"/>
      <c r="M30" s="22"/>
    </row>
    <row r="31" spans="1:23" x14ac:dyDescent="0.25">
      <c r="A31" s="18"/>
      <c r="B31" s="18"/>
      <c r="C31" s="18"/>
      <c r="D31" s="18"/>
      <c r="E31" s="18"/>
      <c r="F31" s="18"/>
      <c r="G31" s="18"/>
      <c r="H31" s="18"/>
      <c r="I31" s="18"/>
      <c r="J31" s="18"/>
      <c r="K31" s="18"/>
      <c r="L31" s="18"/>
      <c r="M31" s="18"/>
      <c r="N31" s="18"/>
      <c r="O31" s="18"/>
      <c r="P31" s="18"/>
      <c r="Q31" s="18"/>
    </row>
    <row r="32" spans="1:23" x14ac:dyDescent="0.25">
      <c r="A32" s="19"/>
      <c r="B32" s="19"/>
      <c r="C32" s="19"/>
      <c r="D32" s="19"/>
      <c r="E32" s="19"/>
      <c r="F32" s="19"/>
      <c r="G32" s="19"/>
      <c r="H32" s="19"/>
      <c r="I32" s="19"/>
      <c r="J32" s="19"/>
      <c r="K32" s="19"/>
      <c r="L32" s="19"/>
    </row>
  </sheetData>
  <mergeCells count="7">
    <mergeCell ref="A32:L32"/>
    <mergeCell ref="A7:Q7"/>
    <mergeCell ref="A8:Q8"/>
    <mergeCell ref="A9:Q9"/>
    <mergeCell ref="A28:M28"/>
    <mergeCell ref="A29:Q29"/>
    <mergeCell ref="A30:M30"/>
  </mergeCells>
  <pageMargins left="0.7" right="0.7" top="0.75" bottom="0.75" header="0.3" footer="0.3"/>
  <pageSetup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External Debt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Enriquillo Manuel Duvergé García</dc:creator>
  <cp:lastModifiedBy>Enriquillo Manuel Duvergé García</cp:lastModifiedBy>
  <dcterms:created xsi:type="dcterms:W3CDTF">2024-11-12T18:49:03Z</dcterms:created>
  <dcterms:modified xsi:type="dcterms:W3CDTF">2025-07-03T19:29:46Z</dcterms:modified>
</cp:coreProperties>
</file>